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loria Moretti\Desktop\"/>
    </mc:Choice>
  </mc:AlternateContent>
  <xr:revisionPtr revIDLastSave="0" documentId="13_ncr:1_{0E44E298-FC45-4A2B-A587-BFAE648ACDDF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PRCA" sheetId="17" r:id="rId1"/>
    <sheet name="RIFERIMENTI REGOLAMENTO" sheetId="18" r:id="rId2"/>
    <sheet name="SIGLE" sheetId="19" r:id="rId3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3" i="17" l="1"/>
  <c r="J14" i="17"/>
  <c r="J15" i="17"/>
  <c r="J16" i="17"/>
  <c r="J17" i="17"/>
  <c r="I13" i="17"/>
  <c r="I14" i="17"/>
  <c r="I15" i="17"/>
  <c r="I16" i="17"/>
  <c r="I17" i="17"/>
  <c r="I18" i="17"/>
  <c r="I8" i="17"/>
  <c r="I9" i="17"/>
  <c r="I10" i="17"/>
  <c r="I11" i="17"/>
  <c r="I12" i="17"/>
  <c r="I7" i="17"/>
  <c r="H19" i="17"/>
  <c r="J12" i="17"/>
  <c r="J18" i="17"/>
  <c r="J11" i="17"/>
  <c r="J8" i="17"/>
  <c r="J9" i="17"/>
  <c r="J10" i="17"/>
  <c r="J7" i="17"/>
  <c r="J19" i="17"/>
  <c r="H4" i="17"/>
  <c r="G4" i="17"/>
  <c r="I19" i="17"/>
  <c r="E4" i="17"/>
  <c r="C4" i="17"/>
  <c r="D4" i="17"/>
  <c r="F4" i="17"/>
  <c r="I4" i="1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utente</author>
  </authors>
  <commentList>
    <comment ref="A3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utente:</t>
        </r>
        <r>
          <rPr>
            <sz val="9"/>
            <color indexed="81"/>
            <rFont val="Tahoma"/>
            <family val="2"/>
          </rPr>
          <t xml:space="preserve">
DATO DA INSERIRE</t>
        </r>
      </text>
    </comment>
    <comment ref="B3" authorId="0" shapeId="0" xr:uid="{00000000-0006-0000-0000-000002000000}">
      <text>
        <r>
          <rPr>
            <sz val="9"/>
            <color rgb="FF0066CC"/>
            <rFont val="Calibri"/>
            <family val="2"/>
          </rPr>
          <t xml:space="preserve">La quota da destinare ai compensi aggiuntivi in favore del personale dell’Università non può eccedere il 50% del finanziamento complessivo oggetto di acquisizione (art. 5, comma 6).
</t>
        </r>
        <r>
          <rPr>
            <sz val="9"/>
            <color rgb="FF0066CC"/>
            <rFont val="Calibri"/>
            <family val="2"/>
          </rPr>
          <t xml:space="preserve">
</t>
        </r>
        <r>
          <rPr>
            <sz val="9"/>
            <color rgb="FF0066CC"/>
            <rFont val="Calibri"/>
            <family val="2"/>
          </rPr>
          <t xml:space="preserve">
</t>
        </r>
        <r>
          <rPr>
            <sz val="9"/>
            <color rgb="FF0066CC"/>
            <rFont val="Calibri"/>
            <family val="2"/>
          </rPr>
          <t>DATO DA INSERIRE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D3" authorId="0" shapeId="0" xr:uid="{00000000-0006-0000-0000-000003000000}">
      <text>
        <r>
          <rPr>
            <sz val="9"/>
            <color rgb="FF0066CC"/>
            <rFont val="Calibri"/>
            <family val="2"/>
          </rPr>
          <t>Il piano di ripartizione dei compensi di ciascuna iniziativa o progetto deve includere l’indicazione di una somma, pari al 20% dell’ammontare complessivo dei compensi, in favore di tutto il restante personale tecnico amministrativo dell’Università (art. 6, comma 8).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E3" authorId="0" shapeId="0" xr:uid="{6F065222-5CB5-4FD8-9F7F-DDD03F8ADDAB}">
      <text>
        <r>
          <rPr>
            <sz val="9"/>
            <color rgb="FF0066CC"/>
            <rFont val="Calibri"/>
            <family val="2"/>
          </rPr>
          <t>Il piano di ripartizione dei compensi di ciascuna iniziativa o progetto deve includere l’indicazione di una somma, pari al 20% dell’ammontare complessivo dei compensi, in favore di tutto il restante personale tecnico amministrativo dell’Università (art. 6, comma 8 lett. b).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G3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utente:</t>
        </r>
        <r>
          <rPr>
            <sz val="9"/>
            <color indexed="81"/>
            <rFont val="Tahoma"/>
            <family val="2"/>
          </rPr>
          <t xml:space="preserve">
QUESTA CELLA INDICA LA SOMMA DEI COMPENSI DOCENTI INSERITI NELLA COLONNA G</t>
        </r>
      </text>
    </comment>
    <comment ref="H3" authorId="0" shapeId="0" xr:uid="{00000000-0006-0000-0000-000005000000}">
      <text>
        <r>
          <rPr>
            <b/>
            <sz val="9"/>
            <color rgb="FF000000"/>
            <rFont val="Tahoma"/>
            <family val="2"/>
          </rPr>
          <t>utente: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QUESTA CELLA INDICA LA SOMMA DEI COMPENSI PTA INSERITI NELLA COLONNA G</t>
        </r>
      </text>
    </comment>
    <comment ref="G6" authorId="0" shapeId="0" xr:uid="{00000000-0006-0000-0000-000006000000}">
      <text>
        <r>
          <rPr>
            <sz val="9"/>
            <color rgb="FF0066CC"/>
            <rFont val="Calibri"/>
            <family val="2"/>
          </rPr>
          <t xml:space="preserve">Per i docenti i compensi sono compresi tra un minimo di euro 80,00 e un massimo di euro 120,00 al lordo degli oneri a carico dell’ente. Per il pta  tra un minimo di euro 60,00 e un massimo di euro 80,00 al lordo degli oneri a carico dell’ente. 
</t>
        </r>
        <r>
          <rPr>
            <sz val="9"/>
            <color rgb="FF0066CC"/>
            <rFont val="Calibri"/>
            <family val="2"/>
          </rPr>
          <t>Nell’ipotesi di iniziative e progetti collegati a finanziamenti acquisiti a seguito della partecipazione a bandi competitivi, internazionali, nazionali o locali, i compensi di cui ai commi 4 e 5 sono maggiorati del 50% (art. 6, commi 4, 5 e 6).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J6" authorId="0" shapeId="0" xr:uid="{00000000-0006-0000-0000-000007000000}">
      <text>
        <r>
          <rPr>
            <sz val="9"/>
            <color rgb="FF0066CC"/>
            <rFont val="Calibri"/>
            <family val="2"/>
          </rPr>
          <t>La ripartizione dei compensi in favore del personale tecnico amministrativo è subordinata alla verifica dell’avvenuto svolgimento di ore di lavoro straordinario a copertura di almeno il 50% del monte ore totale (art. 6, comma 5).</t>
        </r>
        <r>
          <rPr>
            <sz val="9"/>
            <color rgb="FF000000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<sst xmlns="http://schemas.openxmlformats.org/spreadsheetml/2006/main" count="102" uniqueCount="102">
  <si>
    <t>FINANZIAMENTO TOTALE</t>
  </si>
  <si>
    <t>QUOTA COMPENSI AGGIUNTIVI</t>
  </si>
  <si>
    <t>CHECK 50%</t>
  </si>
  <si>
    <t>QUOTA PARI AL 20% DEI COMPENSI AGGIUNTIVI</t>
  </si>
  <si>
    <t>TOTALE COMPENSI AGGIUNTIVI DOCENTI</t>
  </si>
  <si>
    <t>TOTALE COMPENSI AGGIUNTIVI PTA</t>
  </si>
  <si>
    <t>CHECK TOTALI COMPENSI</t>
  </si>
  <si>
    <t>N.</t>
  </si>
  <si>
    <t xml:space="preserve">Cognome </t>
  </si>
  <si>
    <t>Nome</t>
  </si>
  <si>
    <t>Ruolo</t>
  </si>
  <si>
    <t>Qualifica</t>
  </si>
  <si>
    <t>Struttura</t>
  </si>
  <si>
    <t>Numero ore</t>
  </si>
  <si>
    <t>Totale  compenso aggiuntivo</t>
  </si>
  <si>
    <t>Ore di straordinario pta</t>
  </si>
  <si>
    <t>DOCENTE</t>
  </si>
  <si>
    <t>PA</t>
  </si>
  <si>
    <t>DED</t>
  </si>
  <si>
    <t>PTA</t>
  </si>
  <si>
    <t>C</t>
  </si>
  <si>
    <t>REGOLAMENTO PER LA DISCIPLINA DEI FONDI DI ATENEO PER LA PREMIALITÀ, PER I COMPENSI AGGIUNTIVI LEGATI ALL’ACQUISIZIONE E GESTIONE DI FINANZIAMENTI E PER LA VALORIZZAZIONE DEI RISULTATI DELLA RICERCA (emanato con d.r. n. 183 del 3 aprile 2024)</t>
  </si>
  <si>
    <t>https://www.unimc.it/it/ateneo/normativa/regolamenti-di-ateneo/regolamento-per-la-disciplina-dei-fondi-di-ateneo-per-la-premialita.pdf</t>
  </si>
  <si>
    <r>
      <t xml:space="preserve">La quota da destinare ai compensi aggiuntivi in favore del personale dell’Università non può eccedere il </t>
    </r>
    <r>
      <rPr>
        <b/>
        <sz val="11"/>
        <color theme="1"/>
        <rFont val="Calibri"/>
        <family val="2"/>
        <scheme val="minor"/>
      </rPr>
      <t>50%</t>
    </r>
    <r>
      <rPr>
        <sz val="11"/>
        <color theme="1"/>
        <rFont val="Calibri"/>
        <family val="2"/>
        <scheme val="minor"/>
      </rPr>
      <t xml:space="preserve"> del finanziamento complessivo oggetto di acquisizione (art. 5, comma 6).</t>
    </r>
  </si>
  <si>
    <r>
      <t xml:space="preserve">Il piano di ripartizione dei compensi di ciascuna iniziativa o progetto deve includere l’indicazione di una somma, pari al </t>
    </r>
    <r>
      <rPr>
        <b/>
        <sz val="11"/>
        <color theme="1"/>
        <rFont val="Calibri"/>
        <family val="2"/>
        <scheme val="minor"/>
      </rPr>
      <t>20%</t>
    </r>
    <r>
      <rPr>
        <sz val="11"/>
        <color theme="1"/>
        <rFont val="Calibri"/>
        <family val="2"/>
        <scheme val="minor"/>
      </rPr>
      <t xml:space="preserve"> dell’ammontare complessivo dei compensi, in favore di tutto il restante personale tecnico amministrativo dell’Università (art. 6, comma 8).</t>
    </r>
  </si>
  <si>
    <t>La ripartizione dei compensi in favore del personale tecnico amministrativo è subordinata alla verifica dell’avvenuto svolgimento di ore di lavoro straordinario a copertura di almeno il 50% del monte ore totale (art. 6, comma 5).</t>
  </si>
  <si>
    <t>RUOLO</t>
  </si>
  <si>
    <t>QUALIFICA</t>
  </si>
  <si>
    <t>STRUTTURA</t>
  </si>
  <si>
    <t>PO</t>
  </si>
  <si>
    <t>AAG</t>
  </si>
  <si>
    <t>Area affari generali</t>
  </si>
  <si>
    <t>RU</t>
  </si>
  <si>
    <t>ARF</t>
  </si>
  <si>
    <t>Area risorse finanziarie</t>
  </si>
  <si>
    <t>RTD</t>
  </si>
  <si>
    <t>EP</t>
  </si>
  <si>
    <t>ARIC</t>
  </si>
  <si>
    <t>ARU</t>
  </si>
  <si>
    <t>Area risorse umane</t>
  </si>
  <si>
    <t>CESFA</t>
  </si>
  <si>
    <t>Centro di Servizi per la Formazione Avanzata</t>
  </si>
  <si>
    <t>Dipartimento Economia e Diritto</t>
  </si>
  <si>
    <t>DGIU</t>
  </si>
  <si>
    <t>Dipartimento Gurisprudenza</t>
  </si>
  <si>
    <t>DSFBCT</t>
  </si>
  <si>
    <t>Dipartimento Scenze formazione beni culturali e turismo</t>
  </si>
  <si>
    <t>DSPROCRI</t>
  </si>
  <si>
    <t>Dipartimento Scienze politiche della comunicazione e delle azioni internazionali</t>
  </si>
  <si>
    <t>DSU</t>
  </si>
  <si>
    <t>Dipartimento Studi Umanistici</t>
  </si>
  <si>
    <t>Istituto Confucio</t>
  </si>
  <si>
    <t>Scuola di Studi Superiori "Giacomo Leopardi"</t>
  </si>
  <si>
    <t>Segreteria Rettore e Direttore Generale</t>
  </si>
  <si>
    <t>UCRP</t>
  </si>
  <si>
    <t>Ufficio comunicazione e relazioni pubbliche</t>
  </si>
  <si>
    <t>professore ordinario</t>
  </si>
  <si>
    <t>professore associato</t>
  </si>
  <si>
    <t>ricercatore universitario a tempo determinato</t>
  </si>
  <si>
    <t>ricercatore universitario a tempo indeterminato</t>
  </si>
  <si>
    <t>ICONF</t>
  </si>
  <si>
    <t>RETTDIRGEN</t>
  </si>
  <si>
    <t>SSSGL</t>
  </si>
  <si>
    <t>ex D</t>
  </si>
  <si>
    <t>ex C</t>
  </si>
  <si>
    <t>ex B</t>
  </si>
  <si>
    <t>F</t>
  </si>
  <si>
    <t>O</t>
  </si>
  <si>
    <t xml:space="preserve">TOTALE </t>
  </si>
  <si>
    <t>Per i docenti i compensi sono compresi tra un minimo di euro 80,00 e un massimo di euro 120,00 al lordo degli oneri a carico dell’ente. Per il pta  tra un minimo di euro 60,00 e un massimo di euro 80,00 al lordo degli oneri a carico dell’ente. Nell’ipotesi di iniziative e progetti collegati a finanziamenti acquisiti a seguito della partecipazione a bandi competitivi, internazionali, nazionali o locali, i compensi di cui ai commi 4 e 5 sono maggiorati del 50% (art. 6, commi 4, 5 e 6).</t>
  </si>
  <si>
    <r>
      <rPr>
        <b/>
        <sz val="11"/>
        <color theme="1"/>
        <rFont val="Calibri"/>
        <family val="2"/>
        <scheme val="minor"/>
      </rPr>
      <t>QUOTA DISPONIBILE</t>
    </r>
    <r>
      <rPr>
        <sz val="11"/>
        <color theme="1"/>
        <rFont val="Calibri"/>
        <family val="2"/>
        <scheme val="minor"/>
      </rPr>
      <t xml:space="preserve"> 
PER I  COMPENSI AGGIUNTIVI</t>
    </r>
  </si>
  <si>
    <t>Compenso orario 
(al lordo oneri carico amm.ne)</t>
  </si>
  <si>
    <t>Il piano di ripartizione dei compensi di ciascuna iniziativa o progetto deve includere l’indicazione di una somma, pari al 2% dell’ammontare complessivo dei compensi, in favore del personale tecnico amministrativo dell’Università che, seppure non coinvolto direttamente nelle attività di acquisizione e di gestione dei finanziamenti, contribuisce, attraverso un’attività di lavoro esercitata su progetti specifici trasversali individuati dal Direttore generale, a creare le condizioni per il conseguimento dei finanziamenti stessi (art. 6, comma 8 lett. b).</t>
  </si>
  <si>
    <t>OFFORM</t>
  </si>
  <si>
    <t>Area Offerta Formativa</t>
  </si>
  <si>
    <t>ARINT</t>
  </si>
  <si>
    <t>Area ricerca e Innovazione</t>
  </si>
  <si>
    <t>ICT</t>
  </si>
  <si>
    <t>Area Servizi IT</t>
  </si>
  <si>
    <t>POLRET</t>
  </si>
  <si>
    <t>Area Politiche Rettorali e Promozione dell’Ateneo</t>
  </si>
  <si>
    <t>VALCIS</t>
  </si>
  <si>
    <t>Area Valorizzazione delle Conoscenze e Impatto Sociale</t>
  </si>
  <si>
    <t>QUOTA PARI AL 2% DEI COMPENSI AGGIUNTIVI</t>
  </si>
  <si>
    <t>WELFARE</t>
  </si>
  <si>
    <t>Area Benessere e welfare</t>
  </si>
  <si>
    <t>Area internazionalizzazione e ERUA</t>
  </si>
  <si>
    <t>Area Legale, documentale e data protection</t>
  </si>
  <si>
    <t>LEGALE</t>
  </si>
  <si>
    <t>EDIL</t>
  </si>
  <si>
    <t>Area Procurement, edilizia e sostenibilità</t>
  </si>
  <si>
    <t>ARAG</t>
  </si>
  <si>
    <t>Area Risorse Finanziarie</t>
  </si>
  <si>
    <t>BIBLIO</t>
  </si>
  <si>
    <t>Area Servizi Bibliotecari ed editoriali</t>
  </si>
  <si>
    <t>ASCOS</t>
  </si>
  <si>
    <t>Area Servizi per la comunità studentesca</t>
  </si>
  <si>
    <t>CEUM</t>
  </si>
  <si>
    <t>Centro Edizioni Università di Macerata</t>
  </si>
  <si>
    <t>Scuola di Dottorato</t>
  </si>
  <si>
    <t>DOTT</t>
  </si>
  <si>
    <t>PIANO DI RIPARTIZIONE DEI COMPENSI AGGIUNTIVI ELABORATO DAL COORDINATORE (PROF. ----------) DEL PROGETTO "-------------"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</si>
</sst>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indexed="81"/>
      <name val="Tahoma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rgb="FFFF0000"/>
      <name val="Segoe UI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9"/>
      <color rgb="FF0066CC"/>
      <name val="Calibri"/>
      <family val="2"/>
    </font>
    <font>
      <sz val="9"/>
      <color rgb="FF000000"/>
      <name val="Tahoma"/>
      <family val="2"/>
    </font>
    <font>
      <b/>
      <sz val="9"/>
      <color rgb="FF000000"/>
      <name val="Tahoma"/>
      <family val="2"/>
    </font>
  </fonts>
  <fills count="11">
    <fill>
      <patternFill patternType="none"/>
    </fill>
    <fill>
      <patternFill patternType="gray125"/>
    </fill>
    <fill>
      <patternFill patternType="solid">
        <fgColor rgb="FFD1FFF8"/>
        <bgColor indexed="64"/>
      </patternFill>
    </fill>
    <fill>
      <patternFill patternType="solid">
        <fgColor rgb="FFEFC6FE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EDA"/>
        <bgColor indexed="64"/>
      </patternFill>
    </fill>
    <fill>
      <patternFill patternType="solid">
        <fgColor rgb="FFE5FED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7" fillId="0" borderId="0" applyNumberFormat="0" applyFill="0" applyBorder="0" applyAlignment="0" applyProtection="0"/>
    <xf numFmtId="164" fontId="11" fillId="0" borderId="0" applyFont="0" applyFill="0" applyBorder="0" applyAlignment="0" applyProtection="0"/>
  </cellStyleXfs>
  <cellXfs count="34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0" borderId="0" xfId="0" applyFont="1"/>
    <xf numFmtId="0" fontId="0" fillId="3" borderId="1" xfId="0" applyFill="1" applyBorder="1" applyAlignment="1">
      <alignment wrapText="1"/>
    </xf>
    <xf numFmtId="0" fontId="3" fillId="0" borderId="0" xfId="0" applyFont="1"/>
    <xf numFmtId="0" fontId="0" fillId="0" borderId="0" xfId="0" applyAlignment="1">
      <alignment wrapText="1"/>
    </xf>
    <xf numFmtId="0" fontId="6" fillId="0" borderId="0" xfId="0" applyFont="1" applyAlignment="1">
      <alignment vertical="center"/>
    </xf>
    <xf numFmtId="0" fontId="6" fillId="6" borderId="1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2" xfId="0" applyBorder="1" applyAlignment="1">
      <alignment wrapText="1"/>
    </xf>
    <xf numFmtId="0" fontId="4" fillId="0" borderId="1" xfId="0" applyFont="1" applyBorder="1"/>
    <xf numFmtId="0" fontId="7" fillId="0" borderId="0" xfId="1" applyAlignment="1">
      <alignment vertic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0" borderId="0" xfId="0" applyAlignment="1">
      <alignment horizontal="center"/>
    </xf>
    <xf numFmtId="164" fontId="0" fillId="0" borderId="0" xfId="2" applyFont="1"/>
    <xf numFmtId="0" fontId="8" fillId="9" borderId="1" xfId="0" applyFont="1" applyFill="1" applyBorder="1" applyAlignment="1">
      <alignment horizontal="center" vertical="center"/>
    </xf>
    <xf numFmtId="0" fontId="8" fillId="9" borderId="1" xfId="0" applyFont="1" applyFill="1" applyBorder="1" applyAlignment="1">
      <alignment horizontal="center" vertical="center" wrapText="1"/>
    </xf>
    <xf numFmtId="0" fontId="0" fillId="7" borderId="3" xfId="0" applyFill="1" applyBorder="1" applyAlignment="1">
      <alignment horizontal="center" vertical="center" wrapText="1"/>
    </xf>
    <xf numFmtId="164" fontId="0" fillId="8" borderId="1" xfId="2" applyFont="1" applyFill="1" applyBorder="1" applyAlignment="1">
      <alignment horizontal="center" vertical="center" wrapText="1"/>
    </xf>
    <xf numFmtId="0" fontId="9" fillId="9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wrapText="1"/>
    </xf>
    <xf numFmtId="0" fontId="12" fillId="0" borderId="1" xfId="0" applyFont="1" applyBorder="1"/>
    <xf numFmtId="0" fontId="13" fillId="0" borderId="1" xfId="0" applyFont="1" applyBorder="1"/>
    <xf numFmtId="164" fontId="13" fillId="0" borderId="1" xfId="2" applyFont="1" applyBorder="1"/>
    <xf numFmtId="0" fontId="13" fillId="0" borderId="1" xfId="0" applyFont="1" applyBorder="1" applyAlignment="1">
      <alignment horizontal="center"/>
    </xf>
    <xf numFmtId="0" fontId="0" fillId="10" borderId="1" xfId="0" applyFill="1" applyBorder="1" applyAlignment="1">
      <alignment horizontal="left" wrapText="1"/>
    </xf>
    <xf numFmtId="164" fontId="0" fillId="0" borderId="0" xfId="0" applyNumberFormat="1"/>
    <xf numFmtId="0" fontId="0" fillId="2" borderId="1" xfId="0" applyFill="1" applyBorder="1" applyAlignment="1">
      <alignment horizontal="left" wrapText="1"/>
    </xf>
    <xf numFmtId="0" fontId="0" fillId="4" borderId="1" xfId="0" applyFill="1" applyBorder="1" applyAlignment="1">
      <alignment horizontal="left" wrapText="1"/>
    </xf>
    <xf numFmtId="0" fontId="0" fillId="4" borderId="1" xfId="0" applyFill="1" applyBorder="1" applyAlignment="1">
      <alignment horizontal="left"/>
    </xf>
    <xf numFmtId="0" fontId="0" fillId="5" borderId="1" xfId="0" applyFill="1" applyBorder="1" applyAlignment="1">
      <alignment wrapText="1"/>
    </xf>
  </cellXfs>
  <cellStyles count="3">
    <cellStyle name="Collegamento ipertestuale" xfId="1" builtinId="8"/>
    <cellStyle name="Migliaia" xfId="2" builtinId="3"/>
    <cellStyle name="Normale" xfId="0" builtinId="0"/>
  </cellStyles>
  <dxfs count="0"/>
  <tableStyles count="0" defaultTableStyle="TableStyleMedium2" defaultPivotStyle="PivotStyleLight16"/>
  <colors>
    <mruColors>
      <color rgb="FFE5FED6"/>
      <color rgb="FFFFFEDA"/>
      <color rgb="FFD1FFF8"/>
      <color rgb="FFEFEFFF"/>
      <color rgb="FFFFFFFF"/>
      <color rgb="FFC4FF89"/>
      <color rgb="FFCCFF99"/>
      <color rgb="FFEFC6FE"/>
      <color rgb="FFFF66FF"/>
      <color rgb="FFEBFF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www.scuolastudisuperiori.unimc.it/" TargetMode="External"/><Relationship Id="rId1" Type="http://schemas.openxmlformats.org/officeDocument/2006/relationships/hyperlink" Target="https://www.unimc.it/it/ateneo/amministrazione/area-ragioneri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23"/>
  <sheetViews>
    <sheetView tabSelected="1" workbookViewId="0">
      <selection activeCell="J5" sqref="J5"/>
    </sheetView>
  </sheetViews>
  <sheetFormatPr defaultColWidth="8.81640625" defaultRowHeight="14.5" x14ac:dyDescent="0.35"/>
  <cols>
    <col min="1" max="1" width="19.453125" style="3" customWidth="1"/>
    <col min="2" max="2" width="16.54296875" style="3" customWidth="1"/>
    <col min="3" max="3" width="13.54296875" style="3" customWidth="1"/>
    <col min="4" max="4" width="14.453125" customWidth="1"/>
    <col min="5" max="5" width="17.453125" customWidth="1"/>
    <col min="6" max="6" width="15.54296875" customWidth="1"/>
    <col min="7" max="7" width="16.453125" customWidth="1"/>
    <col min="8" max="8" width="17.453125" customWidth="1"/>
    <col min="9" max="9" width="22.453125" customWidth="1"/>
    <col min="10" max="10" width="17.453125" customWidth="1"/>
    <col min="11" max="11" width="16.453125" customWidth="1"/>
    <col min="12" max="12" width="13.453125" customWidth="1"/>
  </cols>
  <sheetData>
    <row r="1" spans="1:12" ht="36.75" customHeight="1" x14ac:dyDescent="0.35">
      <c r="A1" s="2" t="s">
        <v>101</v>
      </c>
      <c r="B1" s="2"/>
      <c r="C1" s="2"/>
      <c r="D1" s="2"/>
      <c r="E1" s="2"/>
      <c r="F1" s="2"/>
      <c r="G1" s="2"/>
      <c r="H1" s="2"/>
      <c r="I1" s="2"/>
      <c r="J1" s="12"/>
      <c r="K1" s="12"/>
    </row>
    <row r="2" spans="1:12" ht="15.5" x14ac:dyDescent="0.35">
      <c r="A2" s="11"/>
      <c r="B2" s="6"/>
      <c r="C2" s="6"/>
      <c r="D2" s="1"/>
      <c r="E2" s="1"/>
      <c r="F2" s="1"/>
      <c r="G2" s="1"/>
      <c r="H2" s="1"/>
      <c r="I2" s="1"/>
      <c r="J2" s="5"/>
      <c r="K2" s="5"/>
    </row>
    <row r="3" spans="1:12" ht="58" x14ac:dyDescent="0.35">
      <c r="A3" s="20" t="s">
        <v>0</v>
      </c>
      <c r="B3" s="20" t="s">
        <v>1</v>
      </c>
      <c r="C3" s="18" t="s">
        <v>2</v>
      </c>
      <c r="D3" s="20" t="s">
        <v>3</v>
      </c>
      <c r="E3" s="20" t="s">
        <v>83</v>
      </c>
      <c r="F3" s="20" t="s">
        <v>70</v>
      </c>
      <c r="G3" s="20" t="s">
        <v>4</v>
      </c>
      <c r="H3" s="20" t="s">
        <v>5</v>
      </c>
      <c r="I3" s="19" t="s">
        <v>6</v>
      </c>
      <c r="J3" s="1"/>
      <c r="K3" s="1"/>
      <c r="L3" s="1"/>
    </row>
    <row r="4" spans="1:12" ht="16" x14ac:dyDescent="0.35">
      <c r="A4" s="21"/>
      <c r="B4" s="21"/>
      <c r="C4" s="22" t="b">
        <f>IF(B4&lt;=A4/2,TRUE)</f>
        <v>1</v>
      </c>
      <c r="D4" s="21">
        <f>B4*20/100</f>
        <v>0</v>
      </c>
      <c r="E4" s="21">
        <f>B4*2/100</f>
        <v>0</v>
      </c>
      <c r="F4" s="21">
        <f>SUM(B4-D4-E4)</f>
        <v>0</v>
      </c>
      <c r="G4" s="21">
        <f>SUMIF(D7:D54,"DOCENTE",I7:I54)</f>
        <v>0</v>
      </c>
      <c r="H4" s="21">
        <f>SUMIF(D7:D54,"PTA",I7:I54)</f>
        <v>0</v>
      </c>
      <c r="I4" s="18" t="b">
        <f>IF(F4=G4+H4,TRUE)</f>
        <v>1</v>
      </c>
      <c r="J4" s="1"/>
      <c r="K4" s="1"/>
      <c r="L4" s="1"/>
    </row>
    <row r="5" spans="1:12" ht="34.5" customHeight="1" x14ac:dyDescent="0.35">
      <c r="B5" s="6"/>
      <c r="D5" s="7"/>
      <c r="E5" s="1"/>
      <c r="F5" s="1"/>
      <c r="G5" s="1"/>
      <c r="H5" s="1"/>
      <c r="I5" s="1"/>
      <c r="J5" s="1"/>
      <c r="K5" s="1"/>
    </row>
    <row r="6" spans="1:12" ht="43.5" x14ac:dyDescent="0.35">
      <c r="A6" s="8" t="s">
        <v>7</v>
      </c>
      <c r="B6" s="8" t="s">
        <v>8</v>
      </c>
      <c r="C6" s="8" t="s">
        <v>9</v>
      </c>
      <c r="D6" s="8" t="s">
        <v>10</v>
      </c>
      <c r="E6" s="8" t="s">
        <v>11</v>
      </c>
      <c r="F6" s="8" t="s">
        <v>12</v>
      </c>
      <c r="G6" s="9" t="s">
        <v>71</v>
      </c>
      <c r="H6" s="8" t="s">
        <v>13</v>
      </c>
      <c r="I6" s="9" t="s">
        <v>14</v>
      </c>
      <c r="J6" s="9" t="s">
        <v>15</v>
      </c>
    </row>
    <row r="7" spans="1:12" x14ac:dyDescent="0.35">
      <c r="A7" s="3">
        <v>1</v>
      </c>
      <c r="I7" s="17">
        <f>G7*H7</f>
        <v>0</v>
      </c>
      <c r="J7" s="16" t="b">
        <f>IF(D7="PTA",H7/2)</f>
        <v>0</v>
      </c>
    </row>
    <row r="8" spans="1:12" x14ac:dyDescent="0.35">
      <c r="A8" s="3">
        <v>2</v>
      </c>
      <c r="I8" s="17">
        <f t="shared" ref="I8:I18" si="0">G8*H8</f>
        <v>0</v>
      </c>
      <c r="J8" s="16" t="b">
        <f t="shared" ref="J8:J18" si="1">IF(D8="PTA",H8/2)</f>
        <v>0</v>
      </c>
    </row>
    <row r="9" spans="1:12" x14ac:dyDescent="0.35">
      <c r="A9" s="3">
        <v>3</v>
      </c>
      <c r="I9" s="17">
        <f t="shared" si="0"/>
        <v>0</v>
      </c>
      <c r="J9" s="16" t="b">
        <f t="shared" si="1"/>
        <v>0</v>
      </c>
    </row>
    <row r="10" spans="1:12" x14ac:dyDescent="0.35">
      <c r="A10" s="3">
        <v>4</v>
      </c>
      <c r="I10" s="17">
        <f t="shared" si="0"/>
        <v>0</v>
      </c>
      <c r="J10" s="16" t="b">
        <f t="shared" si="1"/>
        <v>0</v>
      </c>
    </row>
    <row r="11" spans="1:12" x14ac:dyDescent="0.35">
      <c r="A11" s="3">
        <v>5</v>
      </c>
      <c r="I11" s="17">
        <f t="shared" si="0"/>
        <v>0</v>
      </c>
      <c r="J11" s="16" t="b">
        <f t="shared" si="1"/>
        <v>0</v>
      </c>
    </row>
    <row r="12" spans="1:12" x14ac:dyDescent="0.35">
      <c r="A12" s="3">
        <v>6</v>
      </c>
      <c r="I12" s="17">
        <f t="shared" si="0"/>
        <v>0</v>
      </c>
      <c r="J12" s="16" t="b">
        <f t="shared" si="1"/>
        <v>0</v>
      </c>
    </row>
    <row r="13" spans="1:12" x14ac:dyDescent="0.35">
      <c r="A13" s="3">
        <v>7</v>
      </c>
      <c r="I13" s="17">
        <f t="shared" si="0"/>
        <v>0</v>
      </c>
      <c r="J13" s="16" t="b">
        <f t="shared" si="1"/>
        <v>0</v>
      </c>
    </row>
    <row r="14" spans="1:12" x14ac:dyDescent="0.35">
      <c r="A14" s="3">
        <v>8</v>
      </c>
      <c r="I14" s="17">
        <f t="shared" si="0"/>
        <v>0</v>
      </c>
      <c r="J14" s="16" t="b">
        <f t="shared" si="1"/>
        <v>0</v>
      </c>
    </row>
    <row r="15" spans="1:12" x14ac:dyDescent="0.35">
      <c r="A15" s="3">
        <v>9</v>
      </c>
      <c r="I15" s="17">
        <f t="shared" si="0"/>
        <v>0</v>
      </c>
      <c r="J15" s="16" t="b">
        <f t="shared" si="1"/>
        <v>0</v>
      </c>
    </row>
    <row r="16" spans="1:12" x14ac:dyDescent="0.35">
      <c r="A16" s="3">
        <v>10</v>
      </c>
      <c r="I16" s="17">
        <f t="shared" si="0"/>
        <v>0</v>
      </c>
      <c r="J16" s="16" t="b">
        <f t="shared" si="1"/>
        <v>0</v>
      </c>
    </row>
    <row r="17" spans="1:10" x14ac:dyDescent="0.35">
      <c r="A17" s="3">
        <v>11</v>
      </c>
      <c r="I17" s="17">
        <f t="shared" si="0"/>
        <v>0</v>
      </c>
      <c r="J17" s="16" t="b">
        <f t="shared" si="1"/>
        <v>0</v>
      </c>
    </row>
    <row r="18" spans="1:10" x14ac:dyDescent="0.35">
      <c r="A18" s="3">
        <v>12</v>
      </c>
      <c r="I18" s="17">
        <f t="shared" si="0"/>
        <v>0</v>
      </c>
      <c r="J18" s="16" t="b">
        <f t="shared" si="1"/>
        <v>0</v>
      </c>
    </row>
    <row r="19" spans="1:10" x14ac:dyDescent="0.35">
      <c r="A19" s="23" t="s">
        <v>68</v>
      </c>
      <c r="B19" s="24"/>
      <c r="C19" s="24"/>
      <c r="D19" s="25"/>
      <c r="E19" s="25"/>
      <c r="F19" s="25"/>
      <c r="G19" s="25"/>
      <c r="H19" s="25">
        <f>SUM(H7:H18)</f>
        <v>0</v>
      </c>
      <c r="I19" s="26">
        <f>SUM(I7:I18)</f>
        <v>0</v>
      </c>
      <c r="J19" s="27">
        <f>SUM(J7:J18)</f>
        <v>0</v>
      </c>
    </row>
    <row r="20" spans="1:10" x14ac:dyDescent="0.35">
      <c r="H20" s="29"/>
    </row>
    <row r="23" spans="1:10" x14ac:dyDescent="0.35">
      <c r="G23" s="29"/>
      <c r="H23" s="29"/>
      <c r="I23" s="29"/>
      <c r="J23" s="29"/>
    </row>
  </sheetData>
  <pageMargins left="0.7" right="0.7" top="0.75" bottom="0.75" header="0.3" footer="0.3"/>
  <pageSetup paperSize="8" fitToWidth="0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SIGLE!$A$2:$A$3</xm:f>
          </x14:formula1>
          <xm:sqref>D6:D54</xm:sqref>
        </x14:dataValidation>
        <x14:dataValidation type="list" allowBlank="1" showInputMessage="1" showErrorMessage="1" xr:uid="{00000000-0002-0000-0000-000001000000}">
          <x14:formula1>
            <xm:f>SIGLE!$E$2:$E$21</xm:f>
          </x14:formula1>
          <xm:sqref>F6:F54</xm:sqref>
        </x14:dataValidation>
        <x14:dataValidation type="list" allowBlank="1" showInputMessage="1" showErrorMessage="1" xr:uid="{00000000-0002-0000-0000-000002000000}">
          <x14:formula1>
            <xm:f>SIGLE!$C$2:$C$9</xm:f>
          </x14:formula1>
          <xm:sqref>E6:E54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3"/>
  <sheetViews>
    <sheetView topLeftCell="A6" workbookViewId="0">
      <selection activeCell="A16" sqref="A16"/>
    </sheetView>
  </sheetViews>
  <sheetFormatPr defaultColWidth="8.81640625" defaultRowHeight="14.5" x14ac:dyDescent="0.35"/>
  <cols>
    <col min="1" max="1" width="152.453125" customWidth="1"/>
  </cols>
  <sheetData>
    <row r="1" spans="1:1" x14ac:dyDescent="0.35">
      <c r="A1" t="s">
        <v>21</v>
      </c>
    </row>
    <row r="2" spans="1:1" x14ac:dyDescent="0.35">
      <c r="A2" s="14" t="s">
        <v>22</v>
      </c>
    </row>
    <row r="3" spans="1:1" x14ac:dyDescent="0.35">
      <c r="A3" s="14"/>
    </row>
    <row r="4" spans="1:1" ht="39" customHeight="1" x14ac:dyDescent="0.35">
      <c r="A4" s="4" t="s">
        <v>23</v>
      </c>
    </row>
    <row r="5" spans="1:1" x14ac:dyDescent="0.35">
      <c r="A5" s="10"/>
    </row>
    <row r="6" spans="1:1" x14ac:dyDescent="0.35">
      <c r="A6" s="31" t="s">
        <v>69</v>
      </c>
    </row>
    <row r="7" spans="1:1" x14ac:dyDescent="0.35">
      <c r="A7" s="32"/>
    </row>
    <row r="8" spans="1:1" x14ac:dyDescent="0.35">
      <c r="A8" s="32"/>
    </row>
    <row r="9" spans="1:1" ht="3" customHeight="1" x14ac:dyDescent="0.35">
      <c r="A9" s="32"/>
    </row>
    <row r="10" spans="1:1" x14ac:dyDescent="0.35">
      <c r="A10" s="10"/>
    </row>
    <row r="11" spans="1:1" x14ac:dyDescent="0.35">
      <c r="A11" s="30" t="s">
        <v>24</v>
      </c>
    </row>
    <row r="12" spans="1:1" x14ac:dyDescent="0.35">
      <c r="A12" s="30"/>
    </row>
    <row r="13" spans="1:1" ht="3" customHeight="1" x14ac:dyDescent="0.35">
      <c r="A13" s="30"/>
    </row>
    <row r="14" spans="1:1" hidden="1" x14ac:dyDescent="0.35">
      <c r="A14" s="30"/>
    </row>
    <row r="15" spans="1:1" x14ac:dyDescent="0.35">
      <c r="A15" s="15"/>
    </row>
    <row r="16" spans="1:1" ht="75" customHeight="1" x14ac:dyDescent="0.35">
      <c r="A16" s="28" t="s">
        <v>72</v>
      </c>
    </row>
    <row r="17" spans="1:1" x14ac:dyDescent="0.35">
      <c r="A17" s="10"/>
    </row>
    <row r="18" spans="1:1" x14ac:dyDescent="0.35">
      <c r="A18" s="33" t="s">
        <v>25</v>
      </c>
    </row>
    <row r="19" spans="1:1" x14ac:dyDescent="0.35">
      <c r="A19" s="33"/>
    </row>
    <row r="20" spans="1:1" ht="12" customHeight="1" x14ac:dyDescent="0.35">
      <c r="A20" s="33"/>
    </row>
    <row r="21" spans="1:1" hidden="1" x14ac:dyDescent="0.35">
      <c r="A21" s="33"/>
    </row>
    <row r="22" spans="1:1" hidden="1" x14ac:dyDescent="0.35">
      <c r="A22" s="33"/>
    </row>
    <row r="23" spans="1:1" hidden="1" x14ac:dyDescent="0.35">
      <c r="A23" s="33"/>
    </row>
  </sheetData>
  <mergeCells count="3">
    <mergeCell ref="A11:A14"/>
    <mergeCell ref="A6:A9"/>
    <mergeCell ref="A18:A2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29"/>
  <sheetViews>
    <sheetView workbookViewId="0">
      <selection activeCell="E21" sqref="E21"/>
    </sheetView>
  </sheetViews>
  <sheetFormatPr defaultColWidth="8.81640625" defaultRowHeight="14.5" x14ac:dyDescent="0.35"/>
  <cols>
    <col min="3" max="3" width="12" customWidth="1"/>
    <col min="4" max="4" width="13.54296875" customWidth="1"/>
    <col min="5" max="5" width="13.453125" customWidth="1"/>
    <col min="6" max="6" width="67.54296875" customWidth="1"/>
  </cols>
  <sheetData>
    <row r="1" spans="1:10" x14ac:dyDescent="0.35">
      <c r="A1" s="2" t="s">
        <v>26</v>
      </c>
      <c r="B1" s="2"/>
      <c r="C1" s="2" t="s">
        <v>27</v>
      </c>
      <c r="D1" s="2"/>
      <c r="E1" s="2" t="s">
        <v>28</v>
      </c>
      <c r="F1" s="10"/>
      <c r="J1" s="13"/>
    </row>
    <row r="2" spans="1:10" ht="29" x14ac:dyDescent="0.35">
      <c r="A2" s="10" t="s">
        <v>16</v>
      </c>
      <c r="B2" s="10"/>
      <c r="C2" s="10" t="s">
        <v>29</v>
      </c>
      <c r="D2" s="15" t="s">
        <v>56</v>
      </c>
      <c r="E2" s="10" t="s">
        <v>30</v>
      </c>
      <c r="F2" s="10" t="s">
        <v>31</v>
      </c>
    </row>
    <row r="3" spans="1:10" ht="29" x14ac:dyDescent="0.35">
      <c r="A3" s="10" t="s">
        <v>19</v>
      </c>
      <c r="B3" s="10"/>
      <c r="C3" s="10" t="s">
        <v>17</v>
      </c>
      <c r="D3" s="15" t="s">
        <v>57</v>
      </c>
      <c r="E3" s="10" t="s">
        <v>73</v>
      </c>
      <c r="F3" s="10" t="s">
        <v>74</v>
      </c>
    </row>
    <row r="4" spans="1:10" ht="58" x14ac:dyDescent="0.35">
      <c r="A4" s="10"/>
      <c r="B4" s="10"/>
      <c r="C4" s="10" t="s">
        <v>32</v>
      </c>
      <c r="D4" s="15" t="s">
        <v>59</v>
      </c>
      <c r="E4" s="10" t="s">
        <v>33</v>
      </c>
      <c r="F4" s="10" t="s">
        <v>34</v>
      </c>
    </row>
    <row r="5" spans="1:10" ht="58" x14ac:dyDescent="0.35">
      <c r="A5" s="10"/>
      <c r="B5" s="10"/>
      <c r="C5" s="10" t="s">
        <v>35</v>
      </c>
      <c r="D5" s="15" t="s">
        <v>58</v>
      </c>
      <c r="E5" s="10" t="s">
        <v>75</v>
      </c>
      <c r="F5" s="10" t="s">
        <v>86</v>
      </c>
    </row>
    <row r="6" spans="1:10" x14ac:dyDescent="0.35">
      <c r="A6" s="10"/>
      <c r="B6" s="10"/>
      <c r="C6" s="10" t="s">
        <v>36</v>
      </c>
      <c r="D6" s="10"/>
      <c r="E6" s="10" t="s">
        <v>37</v>
      </c>
      <c r="F6" s="10" t="s">
        <v>76</v>
      </c>
    </row>
    <row r="7" spans="1:10" ht="14.25" customHeight="1" x14ac:dyDescent="0.35">
      <c r="A7" s="10"/>
      <c r="B7" s="10"/>
      <c r="C7" s="10" t="s">
        <v>66</v>
      </c>
      <c r="D7" s="10" t="s">
        <v>63</v>
      </c>
      <c r="E7" s="10" t="s">
        <v>38</v>
      </c>
      <c r="F7" s="10" t="s">
        <v>39</v>
      </c>
    </row>
    <row r="8" spans="1:10" x14ac:dyDescent="0.35">
      <c r="A8" s="10"/>
      <c r="B8" s="10"/>
      <c r="C8" s="10" t="s">
        <v>20</v>
      </c>
      <c r="D8" s="10" t="s">
        <v>64</v>
      </c>
      <c r="E8" s="10" t="s">
        <v>89</v>
      </c>
      <c r="F8" s="10" t="s">
        <v>90</v>
      </c>
    </row>
    <row r="9" spans="1:10" x14ac:dyDescent="0.35">
      <c r="A9" s="10"/>
      <c r="B9" s="10"/>
      <c r="C9" s="10" t="s">
        <v>67</v>
      </c>
      <c r="D9" s="10" t="s">
        <v>65</v>
      </c>
      <c r="E9" s="10" t="s">
        <v>93</v>
      </c>
      <c r="F9" s="10" t="s">
        <v>94</v>
      </c>
    </row>
    <row r="10" spans="1:10" x14ac:dyDescent="0.35">
      <c r="A10" s="10"/>
      <c r="B10" s="10"/>
      <c r="C10" s="10"/>
      <c r="D10" s="10"/>
      <c r="E10" s="10" t="s">
        <v>97</v>
      </c>
      <c r="F10" s="10" t="s">
        <v>98</v>
      </c>
    </row>
    <row r="11" spans="1:10" x14ac:dyDescent="0.35">
      <c r="A11" s="10"/>
      <c r="B11" s="10"/>
      <c r="C11" s="10"/>
      <c r="D11" s="10"/>
      <c r="E11" s="10" t="s">
        <v>40</v>
      </c>
      <c r="F11" s="10" t="s">
        <v>41</v>
      </c>
    </row>
    <row r="12" spans="1:10" x14ac:dyDescent="0.35">
      <c r="A12" s="10"/>
      <c r="B12" s="10"/>
      <c r="C12" s="10"/>
      <c r="D12" s="10"/>
      <c r="E12" s="10" t="s">
        <v>77</v>
      </c>
      <c r="F12" s="10" t="s">
        <v>78</v>
      </c>
    </row>
    <row r="13" spans="1:10" x14ac:dyDescent="0.35">
      <c r="A13" s="10"/>
      <c r="B13" s="10"/>
      <c r="C13" s="10"/>
      <c r="D13" s="10"/>
      <c r="E13" s="10" t="s">
        <v>18</v>
      </c>
      <c r="F13" s="10" t="s">
        <v>42</v>
      </c>
    </row>
    <row r="14" spans="1:10" x14ac:dyDescent="0.35">
      <c r="A14" s="10"/>
      <c r="B14" s="10"/>
      <c r="C14" s="10"/>
      <c r="D14" s="10"/>
      <c r="E14" s="10" t="s">
        <v>43</v>
      </c>
      <c r="F14" s="10" t="s">
        <v>44</v>
      </c>
    </row>
    <row r="15" spans="1:10" x14ac:dyDescent="0.35">
      <c r="A15" s="10"/>
      <c r="B15" s="10"/>
      <c r="C15" s="10"/>
      <c r="D15" s="10"/>
      <c r="E15" s="10" t="s">
        <v>45</v>
      </c>
      <c r="F15" s="10" t="s">
        <v>46</v>
      </c>
    </row>
    <row r="16" spans="1:10" x14ac:dyDescent="0.35">
      <c r="A16" s="10"/>
      <c r="B16" s="10"/>
      <c r="C16" s="10"/>
      <c r="D16" s="10"/>
      <c r="E16" s="10" t="s">
        <v>47</v>
      </c>
      <c r="F16" s="10" t="s">
        <v>48</v>
      </c>
    </row>
    <row r="17" spans="1:6" x14ac:dyDescent="0.35">
      <c r="A17" s="10"/>
      <c r="B17" s="10"/>
      <c r="C17" s="10"/>
      <c r="D17" s="10"/>
      <c r="E17" s="10" t="s">
        <v>49</v>
      </c>
      <c r="F17" s="10" t="s">
        <v>50</v>
      </c>
    </row>
    <row r="18" spans="1:6" x14ac:dyDescent="0.35">
      <c r="A18" s="10"/>
      <c r="B18" s="10"/>
      <c r="C18" s="10"/>
      <c r="D18" s="10"/>
      <c r="E18" s="10" t="s">
        <v>60</v>
      </c>
      <c r="F18" s="10" t="s">
        <v>51</v>
      </c>
    </row>
    <row r="19" spans="1:6" x14ac:dyDescent="0.35">
      <c r="A19" s="10"/>
      <c r="B19" s="10"/>
      <c r="C19" s="10"/>
      <c r="D19" s="10"/>
      <c r="E19" s="10" t="s">
        <v>62</v>
      </c>
      <c r="F19" s="10" t="s">
        <v>52</v>
      </c>
    </row>
    <row r="20" spans="1:6" x14ac:dyDescent="0.35">
      <c r="A20" s="10"/>
      <c r="B20" s="10"/>
      <c r="C20" s="10"/>
      <c r="D20" s="10"/>
      <c r="E20" s="10" t="s">
        <v>61</v>
      </c>
      <c r="F20" s="10" t="s">
        <v>53</v>
      </c>
    </row>
    <row r="21" spans="1:6" x14ac:dyDescent="0.35">
      <c r="A21" s="10"/>
      <c r="B21" s="10"/>
      <c r="C21" s="10"/>
      <c r="D21" s="10"/>
      <c r="E21" s="10" t="s">
        <v>54</v>
      </c>
      <c r="F21" s="10" t="s">
        <v>55</v>
      </c>
    </row>
    <row r="22" spans="1:6" x14ac:dyDescent="0.35">
      <c r="A22" s="10"/>
      <c r="B22" s="10"/>
      <c r="C22" s="10"/>
      <c r="D22" s="10"/>
      <c r="E22" s="10" t="s">
        <v>79</v>
      </c>
      <c r="F22" s="10" t="s">
        <v>80</v>
      </c>
    </row>
    <row r="23" spans="1:6" x14ac:dyDescent="0.35">
      <c r="A23" s="10"/>
      <c r="B23" s="10"/>
      <c r="C23" s="10"/>
      <c r="D23" s="10"/>
      <c r="E23" s="10" t="s">
        <v>81</v>
      </c>
      <c r="F23" s="10" t="s">
        <v>82</v>
      </c>
    </row>
    <row r="24" spans="1:6" x14ac:dyDescent="0.35">
      <c r="A24" s="10"/>
      <c r="B24" s="10"/>
      <c r="C24" s="10"/>
      <c r="D24" s="10"/>
      <c r="E24" s="10" t="s">
        <v>84</v>
      </c>
      <c r="F24" s="10" t="s">
        <v>85</v>
      </c>
    </row>
    <row r="25" spans="1:6" x14ac:dyDescent="0.35">
      <c r="A25" s="10"/>
      <c r="B25" s="10"/>
      <c r="C25" s="10"/>
      <c r="D25" s="10"/>
      <c r="E25" s="10" t="s">
        <v>88</v>
      </c>
      <c r="F25" s="10" t="s">
        <v>87</v>
      </c>
    </row>
    <row r="26" spans="1:6" x14ac:dyDescent="0.35">
      <c r="A26" s="10"/>
      <c r="B26" s="10"/>
      <c r="C26" s="10"/>
      <c r="D26" s="10"/>
      <c r="E26" s="10" t="s">
        <v>91</v>
      </c>
      <c r="F26" s="10" t="s">
        <v>92</v>
      </c>
    </row>
    <row r="27" spans="1:6" x14ac:dyDescent="0.35">
      <c r="A27" s="10"/>
      <c r="B27" s="10"/>
      <c r="C27" s="10"/>
      <c r="D27" s="10"/>
      <c r="E27" s="10" t="s">
        <v>95</v>
      </c>
      <c r="F27" s="10" t="s">
        <v>96</v>
      </c>
    </row>
    <row r="28" spans="1:6" x14ac:dyDescent="0.35">
      <c r="A28" s="10"/>
      <c r="B28" s="10"/>
      <c r="C28" s="10"/>
      <c r="D28" s="10"/>
      <c r="E28" s="10" t="s">
        <v>100</v>
      </c>
      <c r="F28" s="10" t="s">
        <v>99</v>
      </c>
    </row>
    <row r="29" spans="1:6" x14ac:dyDescent="0.35">
      <c r="A29" s="10"/>
      <c r="B29" s="10"/>
      <c r="C29" s="10"/>
      <c r="D29" s="10"/>
      <c r="E29" s="10"/>
      <c r="F29" s="10"/>
    </row>
  </sheetData>
  <sortState xmlns:xlrd2="http://schemas.microsoft.com/office/spreadsheetml/2017/richdata2" ref="E2:I19">
    <sortCondition ref="E2"/>
  </sortState>
  <hyperlinks>
    <hyperlink ref="F4" r:id="rId1" tooltip="Folder" display="https://www.unimc.it/it/ateneo/amministrazione/area-ragioneria" xr:uid="{00000000-0004-0000-0200-000000000000}"/>
    <hyperlink ref="F19" r:id="rId2" display="http://www.scuolastudisuperiori.unimc.it/" xr:uid="{00000000-0004-0000-0200-000001000000}"/>
  </hyperlinks>
  <pageMargins left="0.7" right="0.7" top="0.75" bottom="0.75" header="0.3" footer="0.3"/>
  <pageSetup paperSize="9" orientation="portrait"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0c66f4d-bb83-47bf-83bc-21175a625ecb">
      <Terms xmlns="http://schemas.microsoft.com/office/infopath/2007/PartnerControls"/>
    </lcf76f155ced4ddcb4097134ff3c332f>
    <TaxCatchAll xmlns="910a7e49-21e0-4267-ab44-6506bf8ac84d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9F80CEDF3A8B14A8848FB783059DC5F" ma:contentTypeVersion="13" ma:contentTypeDescription="Creare un nuovo documento." ma:contentTypeScope="" ma:versionID="e659121a783b6fa3b299291dafcbabcc">
  <xsd:schema xmlns:xsd="http://www.w3.org/2001/XMLSchema" xmlns:xs="http://www.w3.org/2001/XMLSchema" xmlns:p="http://schemas.microsoft.com/office/2006/metadata/properties" xmlns:ns2="10c66f4d-bb83-47bf-83bc-21175a625ecb" xmlns:ns3="910a7e49-21e0-4267-ab44-6506bf8ac84d" targetNamespace="http://schemas.microsoft.com/office/2006/metadata/properties" ma:root="true" ma:fieldsID="c33cb7bfc94dbb53b8fa998664151a7b" ns2:_="" ns3:_="">
    <xsd:import namespace="10c66f4d-bb83-47bf-83bc-21175a625ecb"/>
    <xsd:import namespace="910a7e49-21e0-4267-ab44-6506bf8ac84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c66f4d-bb83-47bf-83bc-21175a625ec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Tag immagine" ma:readOnly="false" ma:fieldId="{5cf76f15-5ced-4ddc-b409-7134ff3c332f}" ma:taxonomyMulti="true" ma:sspId="6cc1d5a8-fedd-4901-b9bc-16d2d0acafc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10a7e49-21e0-4267-ab44-6506bf8ac84d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151590e6-2d23-4231-878a-3b0bd43edaaf}" ma:internalName="TaxCatchAll" ma:showField="CatchAllData" ma:web="910a7e49-21e0-4267-ab44-6506bf8ac84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63C2BA9-CDC7-4E44-86F3-1091A18FD2EB}">
  <ds:schemaRefs>
    <ds:schemaRef ds:uri="http://schemas.microsoft.com/office/2006/metadata/properties"/>
    <ds:schemaRef ds:uri="http://schemas.microsoft.com/office/infopath/2007/PartnerControls"/>
    <ds:schemaRef ds:uri="http://www.w3.org/XML/1998/namespace"/>
    <ds:schemaRef ds:uri="10c66f4d-bb83-47bf-83bc-21175a625ecb"/>
    <ds:schemaRef ds:uri="http://schemas.openxmlformats.org/package/2006/metadata/core-properties"/>
    <ds:schemaRef ds:uri="http://schemas.microsoft.com/office/2006/documentManagement/types"/>
    <ds:schemaRef ds:uri="http://purl.org/dc/terms/"/>
    <ds:schemaRef ds:uri="http://purl.org/dc/dcmitype/"/>
    <ds:schemaRef ds:uri="910a7e49-21e0-4267-ab44-6506bf8ac84d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41657EF2-3570-43B7-A99E-1B45A140AD6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3F55C41-DCAE-4CC5-959C-08A959C7434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0c66f4d-bb83-47bf-83bc-21175a625ecb"/>
    <ds:schemaRef ds:uri="910a7e49-21e0-4267-ab44-6506bf8ac84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PRCA</vt:lpstr>
      <vt:lpstr>RIFERIMENTI REGOLAMENTO</vt:lpstr>
      <vt:lpstr>SIGLE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giorgia.canella@unimc.it</dc:creator>
  <cp:keywords/>
  <dc:description/>
  <cp:lastModifiedBy>gloria.moretti@unimc.it</cp:lastModifiedBy>
  <cp:revision/>
  <cp:lastPrinted>2024-04-24T16:58:35Z</cp:lastPrinted>
  <dcterms:created xsi:type="dcterms:W3CDTF">2023-02-24T14:08:10Z</dcterms:created>
  <dcterms:modified xsi:type="dcterms:W3CDTF">2025-09-05T06:38:47Z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0x010100E9F80CEDF3A8B14A8848FB783059DC5F</vt:lpwstr>
  </property>
  <property fmtid="{D5CDD505-2E9C-101B-9397-08002B2CF9AE}" pid="3" name="MediaServiceImageTags">
    <vt:lpwstr/>
  </property>
</Properties>
</file>